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oyi.Chen\OneDrive - United Nations\Documents\Gender\EDGE\Manual\"/>
    </mc:Choice>
  </mc:AlternateContent>
  <bookViews>
    <workbookView xWindow="0" yWindow="0" windowWidth="38400" windowHeight="24000"/>
  </bookViews>
  <sheets>
    <sheet name="Prevalence" sheetId="3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B19" i="3"/>
  <c r="C18" i="3"/>
  <c r="B18" i="3"/>
  <c r="C16" i="3"/>
  <c r="B16" i="3"/>
  <c r="C15" i="3"/>
  <c r="B15" i="3"/>
  <c r="B6" i="3"/>
  <c r="B11" i="3"/>
  <c r="B12" i="3"/>
  <c r="C6" i="3"/>
  <c r="C11" i="3"/>
  <c r="C12" i="3"/>
  <c r="B26" i="3"/>
  <c r="C26" i="3"/>
  <c r="D26" i="3"/>
  <c r="E26" i="3"/>
  <c r="F26" i="3"/>
  <c r="G26" i="3"/>
  <c r="C13" i="3"/>
  <c r="B28" i="3"/>
  <c r="C28" i="3"/>
  <c r="D28" i="3"/>
  <c r="E28" i="3"/>
  <c r="F28" i="3"/>
  <c r="G28" i="3"/>
  <c r="B27" i="3"/>
  <c r="C27" i="3"/>
  <c r="D27" i="3"/>
  <c r="E27" i="3"/>
  <c r="F27" i="3"/>
  <c r="G27" i="3"/>
</calcChain>
</file>

<file path=xl/sharedStrings.xml><?xml version="1.0" encoding="utf-8"?>
<sst xmlns="http://schemas.openxmlformats.org/spreadsheetml/2006/main" count="29" uniqueCount="29">
  <si>
    <t>Selecting all</t>
  </si>
  <si>
    <t>Selecting 1</t>
  </si>
  <si>
    <t>S^2</t>
  </si>
  <si>
    <t>Number of households in a cluster</t>
  </si>
  <si>
    <t>Number of adult members in a household</t>
  </si>
  <si>
    <t>Number of women in a cluster</t>
  </si>
  <si>
    <t>deff 1 due to intra-cluster correlation</t>
  </si>
  <si>
    <t>deff 2 due to weighting for unequal selection probability within household</t>
  </si>
  <si>
    <t>Individual non-response rate</t>
  </si>
  <si>
    <t>Total # households</t>
  </si>
  <si>
    <r>
      <t>Distribution of households by size (</t>
    </r>
    <r>
      <rPr>
        <i/>
        <sz val="9"/>
        <color rgb="FF000000"/>
        <rFont val="Calibri"/>
        <family val="2"/>
      </rPr>
      <t>W</t>
    </r>
    <r>
      <rPr>
        <i/>
        <vertAlign val="subscript"/>
        <sz val="9"/>
        <color rgb="FF000000"/>
        <rFont val="Calibri"/>
        <family val="2"/>
      </rPr>
      <t>h</t>
    </r>
    <r>
      <rPr>
        <b/>
        <sz val="9"/>
        <color rgb="FF000000"/>
        <rFont val="Calibri"/>
        <family val="2"/>
      </rPr>
      <t>)</t>
    </r>
  </si>
  <si>
    <t>--</t>
  </si>
  <si>
    <t>Selecting how many from each household</t>
  </si>
  <si>
    <t>all</t>
  </si>
  <si>
    <t xml:space="preserve">Calculation of row 13 above: </t>
  </si>
  <si>
    <t>Weighting effect (1+L) (row 13 in the above table)</t>
  </si>
  <si>
    <t>How many people to interview? (if selecting all, then B8; if selecting 1, then 1)</t>
  </si>
  <si>
    <t># women in the household</t>
  </si>
  <si>
    <t># women effective taking into consideration deffs</t>
  </si>
  <si>
    <t># women effective taking into consideration of non-response rate (at 20%)</t>
  </si>
  <si>
    <t>To be generated - final output</t>
  </si>
  <si>
    <t>Parameters to be provided</t>
  </si>
  <si>
    <t>Intermediate steps</t>
  </si>
  <si>
    <t>Coefficient of variation</t>
  </si>
  <si>
    <t xml:space="preserve">Distribution of households by size </t>
  </si>
  <si>
    <t># of adults in the household</t>
  </si>
  <si>
    <t>Intra-cluster correlation (roh)</t>
  </si>
  <si>
    <t>Estimated prevalence of the variable of interest</t>
  </si>
  <si>
    <t>Calculating precision based on number of households in the host survey - for prevalence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</si>
</sst>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vertAlign val="subscript"/>
      <sz val="9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/>
    <xf numFmtId="0" fontId="0" fillId="0" borderId="0" xfId="0" applyFill="1"/>
    <xf numFmtId="0" fontId="2" fillId="3" borderId="1" xfId="0" applyFont="1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D20" sqref="D20"/>
    </sheetView>
  </sheetViews>
  <sheetFormatPr defaultColWidth="52.44140625" defaultRowHeight="14.4" x14ac:dyDescent="0.3"/>
  <sheetData>
    <row r="1" spans="1:3" x14ac:dyDescent="0.3">
      <c r="A1" s="1"/>
    </row>
    <row r="2" spans="1:3" x14ac:dyDescent="0.3">
      <c r="A2" s="2" t="s">
        <v>28</v>
      </c>
    </row>
    <row r="3" spans="1:3" x14ac:dyDescent="0.3">
      <c r="A3" s="24"/>
      <c r="B3" s="26" t="s">
        <v>0</v>
      </c>
      <c r="C3" s="26" t="s">
        <v>1</v>
      </c>
    </row>
    <row r="4" spans="1:3" x14ac:dyDescent="0.3">
      <c r="A4" s="20"/>
      <c r="B4" s="25"/>
      <c r="C4" s="19"/>
    </row>
    <row r="5" spans="1:3" x14ac:dyDescent="0.3">
      <c r="A5" s="6" t="s">
        <v>27</v>
      </c>
      <c r="B5" s="3">
        <v>0.1</v>
      </c>
      <c r="C5" s="3">
        <v>0.1</v>
      </c>
    </row>
    <row r="6" spans="1:3" x14ac:dyDescent="0.3">
      <c r="A6" s="4" t="s">
        <v>2</v>
      </c>
      <c r="B6" s="5">
        <f>B5*(1-B5)</f>
        <v>9.0000000000000011E-2</v>
      </c>
      <c r="C6" s="5">
        <f>C5*(1-C5)</f>
        <v>9.0000000000000011E-2</v>
      </c>
    </row>
    <row r="7" spans="1:3" x14ac:dyDescent="0.3">
      <c r="A7" s="6" t="s">
        <v>3</v>
      </c>
      <c r="B7" s="7">
        <v>20</v>
      </c>
      <c r="C7" s="7">
        <v>20</v>
      </c>
    </row>
    <row r="8" spans="1:3" x14ac:dyDescent="0.3">
      <c r="A8" s="6" t="s">
        <v>4</v>
      </c>
      <c r="B8" s="8">
        <v>2.5</v>
      </c>
      <c r="C8" s="8">
        <v>2.5</v>
      </c>
    </row>
    <row r="9" spans="1:3" ht="27" x14ac:dyDescent="0.3">
      <c r="A9" s="11" t="s">
        <v>16</v>
      </c>
      <c r="B9" s="8">
        <v>2.5</v>
      </c>
      <c r="C9" s="8">
        <v>1</v>
      </c>
    </row>
    <row r="10" spans="1:3" x14ac:dyDescent="0.3">
      <c r="A10" s="6" t="s">
        <v>26</v>
      </c>
      <c r="B10" s="3">
        <v>0.1</v>
      </c>
      <c r="C10" s="3">
        <v>0.1</v>
      </c>
    </row>
    <row r="11" spans="1:3" x14ac:dyDescent="0.3">
      <c r="A11" s="4" t="s">
        <v>5</v>
      </c>
      <c r="B11" s="7">
        <f>B9/2*B7</f>
        <v>25</v>
      </c>
      <c r="C11" s="7">
        <f>C9/2*C7</f>
        <v>10</v>
      </c>
    </row>
    <row r="12" spans="1:3" x14ac:dyDescent="0.3">
      <c r="A12" s="4" t="s">
        <v>6</v>
      </c>
      <c r="B12" s="8">
        <f>1+(B11-1)*B10</f>
        <v>3.4000000000000004</v>
      </c>
      <c r="C12" s="8">
        <f>1+(C11-1)*C10</f>
        <v>1.9</v>
      </c>
    </row>
    <row r="13" spans="1:3" ht="27" x14ac:dyDescent="0.3">
      <c r="A13" s="9" t="s">
        <v>7</v>
      </c>
      <c r="B13" s="7">
        <v>1</v>
      </c>
      <c r="C13" s="8">
        <f>G26</f>
        <v>1.2540733333333334</v>
      </c>
    </row>
    <row r="14" spans="1:3" x14ac:dyDescent="0.3">
      <c r="A14" s="6" t="s">
        <v>9</v>
      </c>
      <c r="B14" s="7">
        <v>2000</v>
      </c>
      <c r="C14" s="7">
        <v>2000</v>
      </c>
    </row>
    <row r="15" spans="1:3" x14ac:dyDescent="0.3">
      <c r="A15" s="4" t="s">
        <v>17</v>
      </c>
      <c r="B15" s="7">
        <f>B14*B9/2</f>
        <v>2500</v>
      </c>
      <c r="C15" s="7">
        <f>C14*C9/2</f>
        <v>1000</v>
      </c>
    </row>
    <row r="16" spans="1:3" x14ac:dyDescent="0.3">
      <c r="A16" s="9" t="s">
        <v>18</v>
      </c>
      <c r="B16" s="7">
        <f>B15/(B12*B13)</f>
        <v>735.29411764705878</v>
      </c>
      <c r="C16" s="7">
        <f>C15/(C12*C13)</f>
        <v>419.68501800029043</v>
      </c>
    </row>
    <row r="17" spans="1:7" x14ac:dyDescent="0.3">
      <c r="A17" s="11" t="s">
        <v>8</v>
      </c>
      <c r="B17" s="8">
        <v>0.2</v>
      </c>
      <c r="C17" s="8">
        <v>0.2</v>
      </c>
    </row>
    <row r="18" spans="1:7" ht="27" x14ac:dyDescent="0.3">
      <c r="A18" s="9" t="s">
        <v>19</v>
      </c>
      <c r="B18" s="7">
        <f>B16*(1-B17)</f>
        <v>588.23529411764707</v>
      </c>
      <c r="C18" s="7">
        <f>C16*(1-C17)</f>
        <v>335.74801440023236</v>
      </c>
    </row>
    <row r="19" spans="1:7" x14ac:dyDescent="0.3">
      <c r="A19" s="21" t="s">
        <v>23</v>
      </c>
      <c r="B19" s="10">
        <f>SQRT(B6/(B18*B5^2))</f>
        <v>0.1236931687685298</v>
      </c>
      <c r="C19" s="10">
        <f>SQRT(C6/(C18*C5^2))</f>
        <v>0.16372482249188727</v>
      </c>
    </row>
    <row r="21" spans="1:7" ht="15" thickBot="1" x14ac:dyDescent="0.35">
      <c r="A21" s="1" t="s">
        <v>14</v>
      </c>
    </row>
    <row r="22" spans="1:7" ht="15" thickBot="1" x14ac:dyDescent="0.35">
      <c r="A22" s="29" t="s">
        <v>24</v>
      </c>
      <c r="B22" s="31" t="s">
        <v>25</v>
      </c>
      <c r="C22" s="32"/>
      <c r="D22" s="32"/>
      <c r="E22" s="32"/>
      <c r="F22" s="33"/>
      <c r="G22" s="13"/>
    </row>
    <row r="23" spans="1:7" ht="15" thickBot="1" x14ac:dyDescent="0.35">
      <c r="A23" s="30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5" t="s">
        <v>15</v>
      </c>
    </row>
    <row r="24" spans="1:7" ht="15" thickBot="1" x14ac:dyDescent="0.35">
      <c r="A24" s="16" t="s">
        <v>10</v>
      </c>
      <c r="B24" s="17">
        <v>0.09</v>
      </c>
      <c r="C24" s="17">
        <v>0.15</v>
      </c>
      <c r="D24" s="17">
        <v>0.22</v>
      </c>
      <c r="E24" s="17">
        <v>0.26</v>
      </c>
      <c r="F24" s="17">
        <v>0.28000000000000003</v>
      </c>
      <c r="G24" s="18" t="s">
        <v>11</v>
      </c>
    </row>
    <row r="25" spans="1:7" ht="15" thickBot="1" x14ac:dyDescent="0.35">
      <c r="A25" s="16" t="s">
        <v>12</v>
      </c>
      <c r="B25" s="18"/>
      <c r="C25" s="18"/>
      <c r="D25" s="18"/>
      <c r="E25" s="18"/>
      <c r="F25" s="18"/>
      <c r="G25" s="18"/>
    </row>
    <row r="26" spans="1:7" ht="15" thickBot="1" x14ac:dyDescent="0.35">
      <c r="A26" s="27">
        <v>1</v>
      </c>
      <c r="B26" s="18">
        <f>IF($A26&gt;=B$23,1,$A26/B$23)</f>
        <v>1</v>
      </c>
      <c r="C26" s="18">
        <f t="shared" ref="C26:F28" si="0">IF($A26&gt;=C$23,1,$A26/C$23)</f>
        <v>0.5</v>
      </c>
      <c r="D26" s="18">
        <f t="shared" si="0"/>
        <v>0.33333333333333331</v>
      </c>
      <c r="E26" s="18">
        <f t="shared" si="0"/>
        <v>0.25</v>
      </c>
      <c r="F26" s="18">
        <f t="shared" si="0"/>
        <v>0.2</v>
      </c>
      <c r="G26" s="18">
        <f>SUM(B$24/B26,C$24/C26,D$24/D26,E$24/E26,F$24/F26)*SUM(B$24*B26,C$24*C26,D$24*D26,E$24*E26,F$24*F26)</f>
        <v>1.2540733333333334</v>
      </c>
    </row>
    <row r="27" spans="1:7" ht="15" thickBot="1" x14ac:dyDescent="0.35">
      <c r="A27" s="27">
        <v>3</v>
      </c>
      <c r="B27" s="18">
        <f>IF($A27&gt;=B$23,1,$A27/B$23)</f>
        <v>1</v>
      </c>
      <c r="C27" s="18">
        <f t="shared" si="0"/>
        <v>1</v>
      </c>
      <c r="D27" s="18">
        <f t="shared" si="0"/>
        <v>1</v>
      </c>
      <c r="E27" s="18">
        <f t="shared" si="0"/>
        <v>0.75</v>
      </c>
      <c r="F27" s="18">
        <f t="shared" si="0"/>
        <v>0.6</v>
      </c>
      <c r="G27" s="18">
        <f>SUM(B$24/B27,C$24/C27,D$24/D27,E$24/E27,F$24/F27)*SUM(B$24*B27,C$24*C27,D$24*D27,E$24*E27,F$24*F27)</f>
        <v>1.0479533333333335</v>
      </c>
    </row>
    <row r="28" spans="1:7" ht="15" thickBot="1" x14ac:dyDescent="0.35">
      <c r="A28" s="28" t="s">
        <v>13</v>
      </c>
      <c r="B28" s="18">
        <f>IF($A28&gt;=B$23,1,$A28/B$23)</f>
        <v>1</v>
      </c>
      <c r="C28" s="18">
        <f t="shared" si="0"/>
        <v>1</v>
      </c>
      <c r="D28" s="18">
        <f t="shared" si="0"/>
        <v>1</v>
      </c>
      <c r="E28" s="18">
        <f t="shared" si="0"/>
        <v>1</v>
      </c>
      <c r="F28" s="18">
        <f t="shared" si="0"/>
        <v>1</v>
      </c>
      <c r="G28" s="18">
        <f>SUM(B$24/B28,C$24/C28,D$24/D28,E$24/E28,F$24/F28)*SUM(B$24*B28,C$24*C28,D$24*D28,E$24*E28,F$24*F28)</f>
        <v>1</v>
      </c>
    </row>
    <row r="29" spans="1:7" x14ac:dyDescent="0.3">
      <c r="A29" s="34"/>
      <c r="B29" s="35"/>
      <c r="C29" s="35"/>
      <c r="D29" s="35"/>
      <c r="E29" s="35"/>
      <c r="F29" s="35"/>
      <c r="G29" s="36"/>
    </row>
    <row r="30" spans="1:7" ht="15" thickBot="1" x14ac:dyDescent="0.35">
      <c r="A30" s="37"/>
      <c r="B30" s="38"/>
      <c r="C30" s="38"/>
      <c r="D30" s="38"/>
      <c r="E30" s="38"/>
      <c r="F30" s="38"/>
      <c r="G30" s="39"/>
    </row>
    <row r="32" spans="1:7" x14ac:dyDescent="0.3">
      <c r="A32" s="12" t="s">
        <v>21</v>
      </c>
    </row>
    <row r="33" spans="1:1" s="23" customFormat="1" x14ac:dyDescent="0.3">
      <c r="A33" s="23" t="s">
        <v>22</v>
      </c>
    </row>
    <row r="34" spans="1:1" x14ac:dyDescent="0.3">
      <c r="A34" s="22" t="s">
        <v>20</v>
      </c>
    </row>
  </sheetData>
  <mergeCells count="3">
    <mergeCell ref="A22:A23"/>
    <mergeCell ref="B22:F22"/>
    <mergeCell ref="A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Prevalence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Haoyi Chen</dc:creator>
  <cp:lastModifiedBy>Haoyi Chen</cp:lastModifiedBy>
  <dcterms:created xsi:type="dcterms:W3CDTF">2017-12-23T00:01:53Z</dcterms:created>
  <dcterms:modified xsi:type="dcterms:W3CDTF">2018-08-03T19:23:53Z</dcterms:modified>
</cp:coreProperties>
</file>